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30" tabRatio="962"/>
  </bookViews>
  <sheets>
    <sheet name="GÜNDÜZ" sheetId="13" r:id="rId1"/>
    <sheet name="GÜNDÜZ Y.LİSANS" sheetId="12" r:id="rId2"/>
    <sheet name="GÜNDÜZ DOKTORA" sheetId="14" r:id="rId3"/>
    <sheet name="GECE" sheetId="15" r:id="rId4"/>
    <sheet name="GECEY. LİSANS" sheetId="23" r:id="rId5"/>
    <sheet name="GECE DOKTORA" sheetId="22" r:id="rId6"/>
    <sheet name="%25 ARTIRIMLI GÜNDÜZ" sheetId="18" r:id="rId7"/>
    <sheet name="%25 ARTIRIMLI GÜNDÜZ Y.Lisans" sheetId="20" r:id="rId8"/>
    <sheet name="%25 ARTIRIMLI GÜNDÜZ DOKTORA" sheetId="21" r:id="rId9"/>
    <sheet name="%25 ARTIRIMLI GECE" sheetId="19" r:id="rId10"/>
    <sheet name="DYK HAFTAİÇİ" sheetId="17" r:id="rId11"/>
    <sheet name="DYK HAFTA SONU" sheetId="16" r:id="rId12"/>
  </sheets>
  <definedNames>
    <definedName name="_xlnm.Print_Area" localSheetId="9">'%25 ARTIRIMLI GECE'!$A$1:$N$54</definedName>
    <definedName name="_xlnm.Print_Area" localSheetId="6">'%25 ARTIRIMLI GÜNDÜZ'!$A$1:$N$54</definedName>
    <definedName name="_xlnm.Print_Area" localSheetId="8">'%25 ARTIRIMLI GÜNDÜZ DOKTORA'!$A$1:$N$54</definedName>
    <definedName name="_xlnm.Print_Area" localSheetId="7">'%25 ARTIRIMLI GÜNDÜZ Y.Lisans'!$A$1:$N$54</definedName>
    <definedName name="_xlnm.Print_Area" localSheetId="11">'DYK HAFTA SONU'!$A$1:$N$54</definedName>
    <definedName name="_xlnm.Print_Area" localSheetId="10">'DYK HAFTAİÇİ'!$A$1:$N$54</definedName>
    <definedName name="_xlnm.Print_Area" localSheetId="3">GECE!$A$1:$N$54</definedName>
    <definedName name="_xlnm.Print_Area" localSheetId="5">'GECE DOKTORA'!$A$1:$N$54</definedName>
    <definedName name="_xlnm.Print_Area" localSheetId="4">'GECEY. LİSANS'!$A$1:$N$54</definedName>
    <definedName name="_xlnm.Print_Area" localSheetId="0">GÜNDÜZ!$A$1:$N$54</definedName>
    <definedName name="_xlnm.Print_Area" localSheetId="2">'GÜNDÜZ DOKTORA'!$A$1:$N$54</definedName>
    <definedName name="_xlnm.Print_Area" localSheetId="1">'GÜNDÜZ Y.LİSANS'!$A$1:$N$54</definedName>
  </definedNames>
  <calcPr calcId="162913"/>
</workbook>
</file>

<file path=xl/calcChain.xml><?xml version="1.0" encoding="utf-8"?>
<calcChain xmlns="http://schemas.openxmlformats.org/spreadsheetml/2006/main">
  <c r="K44" i="23" l="1"/>
  <c r="H16" i="23"/>
  <c r="H17" i="23" s="1"/>
  <c r="C16" i="23"/>
  <c r="C17" i="23" s="1"/>
  <c r="H15" i="23"/>
  <c r="H18" i="23" s="1"/>
  <c r="C15" i="23"/>
  <c r="C18" i="23" s="1"/>
  <c r="K44" i="22"/>
  <c r="H16" i="22"/>
  <c r="H18" i="22" s="1"/>
  <c r="D35" i="22" s="1"/>
  <c r="C16" i="22"/>
  <c r="C18" i="22" s="1"/>
  <c r="H15" i="22"/>
  <c r="H17" i="22" s="1"/>
  <c r="C15" i="22"/>
  <c r="K44" i="21"/>
  <c r="H16" i="21"/>
  <c r="H18" i="21" s="1"/>
  <c r="D33" i="21" s="1"/>
  <c r="C16" i="21"/>
  <c r="C18" i="21" s="1"/>
  <c r="D29" i="21" s="1"/>
  <c r="H15" i="21"/>
  <c r="H17" i="21" s="1"/>
  <c r="C15" i="21"/>
  <c r="C17" i="21" s="1"/>
  <c r="K44" i="20"/>
  <c r="H16" i="20"/>
  <c r="H17" i="20" s="1"/>
  <c r="C16" i="20"/>
  <c r="C17" i="20" s="1"/>
  <c r="H15" i="20"/>
  <c r="H18" i="20" s="1"/>
  <c r="C15" i="20"/>
  <c r="C18" i="20" s="1"/>
  <c r="K44" i="19"/>
  <c r="H16" i="19"/>
  <c r="D34" i="19" s="1"/>
  <c r="C16" i="19"/>
  <c r="D29" i="19" s="1"/>
  <c r="H15" i="19"/>
  <c r="H17" i="19" s="1"/>
  <c r="C15" i="19"/>
  <c r="C17" i="19" s="1"/>
  <c r="D24" i="19" l="1"/>
  <c r="G24" i="19" s="1"/>
  <c r="D28" i="19"/>
  <c r="E28" i="19" s="1"/>
  <c r="D34" i="21"/>
  <c r="D30" i="22"/>
  <c r="E30" i="22" s="1"/>
  <c r="D31" i="22"/>
  <c r="D24" i="22"/>
  <c r="H24" i="22" s="1"/>
  <c r="I24" i="22" s="1"/>
  <c r="D29" i="22"/>
  <c r="D28" i="22"/>
  <c r="D27" i="22"/>
  <c r="E27" i="22" s="1"/>
  <c r="D26" i="22"/>
  <c r="E26" i="22" s="1"/>
  <c r="D25" i="22"/>
  <c r="D25" i="23"/>
  <c r="D24" i="23"/>
  <c r="H24" i="23" s="1"/>
  <c r="I24" i="23" s="1"/>
  <c r="D29" i="23"/>
  <c r="D28" i="23"/>
  <c r="D27" i="23"/>
  <c r="E27" i="23" s="1"/>
  <c r="D26" i="23"/>
  <c r="E26" i="23" s="1"/>
  <c r="D33" i="23"/>
  <c r="D35" i="23"/>
  <c r="G35" i="23" s="1"/>
  <c r="D34" i="23"/>
  <c r="E34" i="23" s="1"/>
  <c r="D32" i="23"/>
  <c r="D31" i="23"/>
  <c r="D30" i="23"/>
  <c r="E30" i="23" s="1"/>
  <c r="D29" i="20"/>
  <c r="D28" i="20"/>
  <c r="E28" i="20" s="1"/>
  <c r="D26" i="20"/>
  <c r="D27" i="20"/>
  <c r="E27" i="20" s="1"/>
  <c r="D25" i="20"/>
  <c r="D24" i="20"/>
  <c r="D35" i="20"/>
  <c r="D34" i="20"/>
  <c r="D33" i="20"/>
  <c r="D32" i="20"/>
  <c r="G32" i="20" s="1"/>
  <c r="D31" i="20"/>
  <c r="D30" i="20"/>
  <c r="D35" i="21"/>
  <c r="D24" i="21"/>
  <c r="D25" i="21"/>
  <c r="D26" i="21"/>
  <c r="D27" i="21"/>
  <c r="E27" i="21" s="1"/>
  <c r="D28" i="21"/>
  <c r="E28" i="21" s="1"/>
  <c r="D32" i="22"/>
  <c r="D31" i="21"/>
  <c r="D33" i="22"/>
  <c r="D30" i="21"/>
  <c r="D32" i="21"/>
  <c r="G32" i="21" s="1"/>
  <c r="D34" i="22"/>
  <c r="E34" i="22" s="1"/>
  <c r="E35" i="23"/>
  <c r="E35" i="22"/>
  <c r="G35" i="22"/>
  <c r="H35" i="22" s="1"/>
  <c r="I35" i="22" s="1"/>
  <c r="C17" i="22"/>
  <c r="D32" i="19"/>
  <c r="G32" i="19" s="1"/>
  <c r="H18" i="19"/>
  <c r="D27" i="19"/>
  <c r="E34" i="19"/>
  <c r="G34" i="19"/>
  <c r="E29" i="19"/>
  <c r="G29" i="19"/>
  <c r="D31" i="19"/>
  <c r="D35" i="19"/>
  <c r="C18" i="19"/>
  <c r="D26" i="19"/>
  <c r="D30" i="19"/>
  <c r="D25" i="19"/>
  <c r="E32" i="19"/>
  <c r="H32" i="19" s="1"/>
  <c r="I32" i="19" s="1"/>
  <c r="D33" i="19"/>
  <c r="H35" i="23" l="1"/>
  <c r="I35" i="23" s="1"/>
  <c r="G27" i="22"/>
  <c r="E32" i="20"/>
  <c r="H32" i="20" s="1"/>
  <c r="I32" i="20" s="1"/>
  <c r="G34" i="23"/>
  <c r="H34" i="23" s="1"/>
  <c r="I34" i="23" s="1"/>
  <c r="E24" i="19"/>
  <c r="H24" i="19" s="1"/>
  <c r="I24" i="19" s="1"/>
  <c r="G28" i="19"/>
  <c r="H28" i="19" s="1"/>
  <c r="I28" i="19" s="1"/>
  <c r="G27" i="20"/>
  <c r="H27" i="20" s="1"/>
  <c r="I27" i="20" s="1"/>
  <c r="G28" i="20"/>
  <c r="H28" i="20" s="1"/>
  <c r="I28" i="20" s="1"/>
  <c r="G30" i="22"/>
  <c r="H30" i="22" s="1"/>
  <c r="I30" i="22" s="1"/>
  <c r="G26" i="22"/>
  <c r="H26" i="22" s="1"/>
  <c r="I26" i="22" s="1"/>
  <c r="G27" i="23"/>
  <c r="H27" i="23" s="1"/>
  <c r="I27" i="23" s="1"/>
  <c r="H29" i="19"/>
  <c r="I29" i="19" s="1"/>
  <c r="G27" i="21"/>
  <c r="H27" i="21" s="1"/>
  <c r="I27" i="21" s="1"/>
  <c r="E25" i="23"/>
  <c r="G25" i="23"/>
  <c r="H25" i="23" s="1"/>
  <c r="I25" i="23" s="1"/>
  <c r="G28" i="21"/>
  <c r="H28" i="21" s="1"/>
  <c r="I28" i="21" s="1"/>
  <c r="E32" i="21"/>
  <c r="H32" i="21" s="1"/>
  <c r="I32" i="21" s="1"/>
  <c r="E29" i="23"/>
  <c r="G29" i="23"/>
  <c r="G26" i="23"/>
  <c r="G34" i="22"/>
  <c r="H34" i="22" s="1"/>
  <c r="I34" i="22" s="1"/>
  <c r="G30" i="23"/>
  <c r="H30" i="23" s="1"/>
  <c r="I30" i="23" s="1"/>
  <c r="H26" i="23"/>
  <c r="I26" i="23" s="1"/>
  <c r="H27" i="22"/>
  <c r="I27" i="22" s="1"/>
  <c r="G33" i="23"/>
  <c r="E33" i="23"/>
  <c r="E31" i="23"/>
  <c r="G31" i="23"/>
  <c r="H31" i="23" s="1"/>
  <c r="I31" i="23" s="1"/>
  <c r="E32" i="23"/>
  <c r="G32" i="23"/>
  <c r="H32" i="23" s="1"/>
  <c r="I32" i="23" s="1"/>
  <c r="E28" i="23"/>
  <c r="G28" i="23"/>
  <c r="H28" i="23" s="1"/>
  <c r="I28" i="23" s="1"/>
  <c r="G28" i="22"/>
  <c r="E28" i="22"/>
  <c r="G32" i="22"/>
  <c r="E32" i="22"/>
  <c r="G29" i="22"/>
  <c r="E29" i="22"/>
  <c r="E31" i="22"/>
  <c r="G31" i="22"/>
  <c r="H31" i="22" s="1"/>
  <c r="I31" i="22" s="1"/>
  <c r="G33" i="22"/>
  <c r="E33" i="22"/>
  <c r="G25" i="22"/>
  <c r="E25" i="22"/>
  <c r="G30" i="21"/>
  <c r="E30" i="21"/>
  <c r="E31" i="21"/>
  <c r="G31" i="21"/>
  <c r="H31" i="21" s="1"/>
  <c r="I31" i="21" s="1"/>
  <c r="E29" i="21"/>
  <c r="G29" i="21"/>
  <c r="G34" i="21"/>
  <c r="E34" i="21"/>
  <c r="E35" i="21"/>
  <c r="G35" i="21"/>
  <c r="H35" i="21"/>
  <c r="I35" i="21" s="1"/>
  <c r="E24" i="21"/>
  <c r="G24" i="21"/>
  <c r="E33" i="21"/>
  <c r="G33" i="21"/>
  <c r="H33" i="21" s="1"/>
  <c r="I33" i="21" s="1"/>
  <c r="G26" i="21"/>
  <c r="E26" i="21"/>
  <c r="E25" i="21"/>
  <c r="G25" i="21"/>
  <c r="E33" i="20"/>
  <c r="G33" i="20"/>
  <c r="G34" i="20"/>
  <c r="E34" i="20"/>
  <c r="E31" i="20"/>
  <c r="G31" i="20"/>
  <c r="E35" i="20"/>
  <c r="G35" i="20"/>
  <c r="H35" i="20" s="1"/>
  <c r="I35" i="20" s="1"/>
  <c r="G25" i="20"/>
  <c r="E25" i="20"/>
  <c r="G26" i="20"/>
  <c r="E26" i="20"/>
  <c r="G24" i="20"/>
  <c r="E24" i="20"/>
  <c r="E29" i="20"/>
  <c r="G29" i="20"/>
  <c r="H29" i="20" s="1"/>
  <c r="I29" i="20" s="1"/>
  <c r="G30" i="20"/>
  <c r="E30" i="20"/>
  <c r="H34" i="19"/>
  <c r="I34" i="19" s="1"/>
  <c r="G27" i="19"/>
  <c r="E27" i="19"/>
  <c r="E26" i="19"/>
  <c r="G26" i="19"/>
  <c r="E25" i="19"/>
  <c r="G25" i="19"/>
  <c r="G35" i="19"/>
  <c r="E35" i="19"/>
  <c r="E33" i="19"/>
  <c r="G33" i="19"/>
  <c r="E30" i="19"/>
  <c r="G30" i="19"/>
  <c r="G31" i="19"/>
  <c r="E31" i="19"/>
  <c r="H34" i="21" l="1"/>
  <c r="I34" i="21" s="1"/>
  <c r="H26" i="21"/>
  <c r="I26" i="21" s="1"/>
  <c r="H29" i="23"/>
  <c r="I29" i="23" s="1"/>
  <c r="H31" i="19"/>
  <c r="I31" i="19" s="1"/>
  <c r="H29" i="21"/>
  <c r="I29" i="21" s="1"/>
  <c r="H28" i="22"/>
  <c r="I28" i="22" s="1"/>
  <c r="H30" i="20"/>
  <c r="I30" i="20" s="1"/>
  <c r="H33" i="23"/>
  <c r="I33" i="23" s="1"/>
  <c r="H30" i="21"/>
  <c r="I30" i="21" s="1"/>
  <c r="H29" i="22"/>
  <c r="I29" i="22" s="1"/>
  <c r="H25" i="22"/>
  <c r="I25" i="22" s="1"/>
  <c r="H24" i="20"/>
  <c r="I24" i="20" s="1"/>
  <c r="H33" i="22"/>
  <c r="I33" i="22" s="1"/>
  <c r="H32" i="22"/>
  <c r="I32" i="22" s="1"/>
  <c r="H25" i="21"/>
  <c r="I25" i="21" s="1"/>
  <c r="H24" i="21"/>
  <c r="I24" i="21" s="1"/>
  <c r="H34" i="20"/>
  <c r="I34" i="20" s="1"/>
  <c r="H33" i="20"/>
  <c r="I33" i="20" s="1"/>
  <c r="H31" i="20"/>
  <c r="I31" i="20" s="1"/>
  <c r="H26" i="20"/>
  <c r="I26" i="20" s="1"/>
  <c r="H25" i="20"/>
  <c r="I25" i="20" s="1"/>
  <c r="H30" i="19"/>
  <c r="I30" i="19" s="1"/>
  <c r="H35" i="19"/>
  <c r="I35" i="19" s="1"/>
  <c r="H33" i="19"/>
  <c r="I33" i="19" s="1"/>
  <c r="H25" i="19"/>
  <c r="I25" i="19" s="1"/>
  <c r="H26" i="19"/>
  <c r="I26" i="19" s="1"/>
  <c r="H27" i="19"/>
  <c r="I27" i="19" s="1"/>
  <c r="I36" i="23" l="1"/>
  <c r="I36" i="22"/>
  <c r="I36" i="19"/>
  <c r="I36" i="21"/>
  <c r="I36" i="20"/>
  <c r="K44" i="18"/>
  <c r="H16" i="18"/>
  <c r="D35" i="18" s="1"/>
  <c r="C16" i="18"/>
  <c r="D26" i="18" s="1"/>
  <c r="H15" i="18"/>
  <c r="H17" i="18" s="1"/>
  <c r="C15" i="18"/>
  <c r="C17" i="18" s="1"/>
  <c r="D30" i="18" l="1"/>
  <c r="E30" i="18" s="1"/>
  <c r="D34" i="18"/>
  <c r="E34" i="18" s="1"/>
  <c r="D33" i="18"/>
  <c r="E33" i="18" s="1"/>
  <c r="D32" i="18"/>
  <c r="G32" i="18" s="1"/>
  <c r="E32" i="18"/>
  <c r="D25" i="18"/>
  <c r="E25" i="18" s="1"/>
  <c r="C18" i="18"/>
  <c r="E35" i="18"/>
  <c r="G35" i="18"/>
  <c r="H35" i="18" s="1"/>
  <c r="I35" i="18" s="1"/>
  <c r="E26" i="18"/>
  <c r="G26" i="18"/>
  <c r="D29" i="18"/>
  <c r="D24" i="18"/>
  <c r="D28" i="18"/>
  <c r="H18" i="18"/>
  <c r="D27" i="18"/>
  <c r="D31" i="18"/>
  <c r="H32" i="18" l="1"/>
  <c r="I32" i="18" s="1"/>
  <c r="G30" i="18"/>
  <c r="H30" i="18" s="1"/>
  <c r="I30" i="18" s="1"/>
  <c r="G25" i="18"/>
  <c r="H25" i="18"/>
  <c r="I25" i="18" s="1"/>
  <c r="G34" i="18"/>
  <c r="H34" i="18" s="1"/>
  <c r="I34" i="18" s="1"/>
  <c r="G33" i="18"/>
  <c r="H33" i="18" s="1"/>
  <c r="I33" i="18" s="1"/>
  <c r="H26" i="18"/>
  <c r="I26" i="18" s="1"/>
  <c r="E27" i="18"/>
  <c r="G27" i="18"/>
  <c r="H27" i="18" s="1"/>
  <c r="I27" i="18" s="1"/>
  <c r="G24" i="18"/>
  <c r="E24" i="18"/>
  <c r="E31" i="18"/>
  <c r="G31" i="18"/>
  <c r="G28" i="18"/>
  <c r="E28" i="18"/>
  <c r="E29" i="18"/>
  <c r="G29" i="18"/>
  <c r="H31" i="18" l="1"/>
  <c r="I31" i="18" s="1"/>
  <c r="H29" i="18"/>
  <c r="I29" i="18" s="1"/>
  <c r="H28" i="18"/>
  <c r="I28" i="18" s="1"/>
  <c r="H24" i="18"/>
  <c r="I24" i="18" s="1"/>
  <c r="I36" i="18" l="1"/>
  <c r="K44" i="17"/>
  <c r="H16" i="17"/>
  <c r="C16" i="17"/>
  <c r="H15" i="17"/>
  <c r="D34" i="17" s="1"/>
  <c r="C15" i="17"/>
  <c r="D26" i="17" s="1"/>
  <c r="D29" i="17" l="1"/>
  <c r="E29" i="17" s="1"/>
  <c r="D25" i="17"/>
  <c r="E25" i="17" s="1"/>
  <c r="G34" i="17"/>
  <c r="E34" i="17"/>
  <c r="G26" i="17"/>
  <c r="E26" i="17"/>
  <c r="H17" i="17"/>
  <c r="D33" i="17"/>
  <c r="H18" i="17"/>
  <c r="D27" i="17"/>
  <c r="D31" i="17"/>
  <c r="D35" i="17"/>
  <c r="C17" i="17"/>
  <c r="D24" i="17"/>
  <c r="D28" i="17"/>
  <c r="D32" i="17"/>
  <c r="C18" i="17"/>
  <c r="D30" i="17"/>
  <c r="G25" i="17" l="1"/>
  <c r="H25" i="17" s="1"/>
  <c r="I25" i="17" s="1"/>
  <c r="G29" i="17"/>
  <c r="H29" i="17" s="1"/>
  <c r="I29" i="17" s="1"/>
  <c r="H34" i="17"/>
  <c r="I34" i="17" s="1"/>
  <c r="H26" i="17"/>
  <c r="I26" i="17" s="1"/>
  <c r="G32" i="17"/>
  <c r="E32" i="17"/>
  <c r="E27" i="17"/>
  <c r="G27" i="17"/>
  <c r="H27" i="17" s="1"/>
  <c r="I27" i="17" s="1"/>
  <c r="E33" i="17"/>
  <c r="G33" i="17"/>
  <c r="G24" i="17"/>
  <c r="E24" i="17"/>
  <c r="G30" i="17"/>
  <c r="E30" i="17"/>
  <c r="G28" i="17"/>
  <c r="E28" i="17"/>
  <c r="E31" i="17"/>
  <c r="G31" i="17"/>
  <c r="E35" i="17"/>
  <c r="G35" i="17"/>
  <c r="H28" i="17" l="1"/>
  <c r="I28" i="17" s="1"/>
  <c r="H30" i="17"/>
  <c r="I30" i="17" s="1"/>
  <c r="H24" i="17"/>
  <c r="I24" i="17" s="1"/>
  <c r="H31" i="17"/>
  <c r="I31" i="17" s="1"/>
  <c r="H33" i="17"/>
  <c r="I33" i="17" s="1"/>
  <c r="H35" i="17"/>
  <c r="I35" i="17" s="1"/>
  <c r="H32" i="17"/>
  <c r="I32" i="17" s="1"/>
  <c r="I36" i="17" l="1"/>
  <c r="K44" i="16"/>
  <c r="H16" i="16"/>
  <c r="D35" i="16" s="1"/>
  <c r="C16" i="16"/>
  <c r="D26" i="16" s="1"/>
  <c r="H15" i="16"/>
  <c r="H17" i="16" s="1"/>
  <c r="C15" i="16"/>
  <c r="C17" i="16" s="1"/>
  <c r="D33" i="16" l="1"/>
  <c r="E33" i="16" s="1"/>
  <c r="D30" i="16"/>
  <c r="E30" i="16" s="1"/>
  <c r="D32" i="16"/>
  <c r="D34" i="16"/>
  <c r="E34" i="16" s="1"/>
  <c r="D29" i="16"/>
  <c r="E29" i="16" s="1"/>
  <c r="D25" i="16"/>
  <c r="E25" i="16" s="1"/>
  <c r="C18" i="16"/>
  <c r="E26" i="16"/>
  <c r="G26" i="16"/>
  <c r="E35" i="16"/>
  <c r="G35" i="16"/>
  <c r="H35" i="16" s="1"/>
  <c r="I35" i="16" s="1"/>
  <c r="D24" i="16"/>
  <c r="D28" i="16"/>
  <c r="H18" i="16"/>
  <c r="D27" i="16"/>
  <c r="D31" i="16"/>
  <c r="H26" i="16" l="1"/>
  <c r="I26" i="16" s="1"/>
  <c r="G29" i="16"/>
  <c r="H29" i="16" s="1"/>
  <c r="I29" i="16" s="1"/>
  <c r="G30" i="16"/>
  <c r="H30" i="16" s="1"/>
  <c r="I30" i="16" s="1"/>
  <c r="G25" i="16"/>
  <c r="H25" i="16" s="1"/>
  <c r="I25" i="16" s="1"/>
  <c r="G34" i="16"/>
  <c r="H34" i="16" s="1"/>
  <c r="I34" i="16" s="1"/>
  <c r="G33" i="16"/>
  <c r="H33" i="16" s="1"/>
  <c r="I33" i="16" s="1"/>
  <c r="E32" i="16"/>
  <c r="G32" i="16"/>
  <c r="E27" i="16"/>
  <c r="G27" i="16"/>
  <c r="H27" i="16" s="1"/>
  <c r="I27" i="16" s="1"/>
  <c r="G28" i="16"/>
  <c r="E28" i="16"/>
  <c r="E31" i="16"/>
  <c r="G31" i="16"/>
  <c r="G24" i="16"/>
  <c r="E24" i="16"/>
  <c r="H24" i="16" l="1"/>
  <c r="I24" i="16" s="1"/>
  <c r="H28" i="16"/>
  <c r="I28" i="16" s="1"/>
  <c r="H32" i="16"/>
  <c r="I32" i="16" s="1"/>
  <c r="H31" i="16"/>
  <c r="I31" i="16" s="1"/>
  <c r="I36" i="16" l="1"/>
  <c r="K44" i="15"/>
  <c r="H16" i="15"/>
  <c r="D34" i="15" s="1"/>
  <c r="C16" i="15"/>
  <c r="D27" i="15" s="1"/>
  <c r="H15" i="15"/>
  <c r="H17" i="15" s="1"/>
  <c r="C15" i="15"/>
  <c r="C17" i="15" s="1"/>
  <c r="H18" i="15" l="1"/>
  <c r="D25" i="15"/>
  <c r="D24" i="15"/>
  <c r="H24" i="15" s="1"/>
  <c r="I24" i="15" s="1"/>
  <c r="D29" i="15"/>
  <c r="D26" i="15"/>
  <c r="E26" i="15" s="1"/>
  <c r="E27" i="15"/>
  <c r="G27" i="15"/>
  <c r="E34" i="15"/>
  <c r="G34" i="15"/>
  <c r="H34" i="15" s="1"/>
  <c r="I34" i="15" s="1"/>
  <c r="D33" i="15"/>
  <c r="C18" i="15"/>
  <c r="G26" i="15"/>
  <c r="H26" i="15" s="1"/>
  <c r="I26" i="15" s="1"/>
  <c r="D28" i="15"/>
  <c r="D32" i="15"/>
  <c r="D31" i="15"/>
  <c r="D35" i="15"/>
  <c r="D30" i="15"/>
  <c r="H27" i="15" l="1"/>
  <c r="I27" i="15" s="1"/>
  <c r="G25" i="15"/>
  <c r="E25" i="15"/>
  <c r="G29" i="15"/>
  <c r="E29" i="15"/>
  <c r="H25" i="15"/>
  <c r="I25" i="15" s="1"/>
  <c r="E30" i="15"/>
  <c r="G30" i="15"/>
  <c r="G32" i="15"/>
  <c r="E32" i="15"/>
  <c r="E31" i="15"/>
  <c r="G31" i="15"/>
  <c r="E35" i="15"/>
  <c r="G35" i="15"/>
  <c r="H35" i="15" s="1"/>
  <c r="I35" i="15" s="1"/>
  <c r="G28" i="15"/>
  <c r="E28" i="15"/>
  <c r="E33" i="15"/>
  <c r="G33" i="15"/>
  <c r="H28" i="15" l="1"/>
  <c r="I28" i="15" s="1"/>
  <c r="H32" i="15"/>
  <c r="I32" i="15" s="1"/>
  <c r="H31" i="15"/>
  <c r="I31" i="15" s="1"/>
  <c r="H33" i="15"/>
  <c r="I33" i="15" s="1"/>
  <c r="H30" i="15"/>
  <c r="I30" i="15" s="1"/>
  <c r="H29" i="15"/>
  <c r="I29" i="15" s="1"/>
  <c r="I36" i="15" l="1"/>
  <c r="K44" i="14"/>
  <c r="H16" i="14"/>
  <c r="C16" i="14"/>
  <c r="H15" i="14"/>
  <c r="H18" i="14" s="1"/>
  <c r="C15" i="14"/>
  <c r="C17" i="14" s="1"/>
  <c r="C18" i="14" l="1"/>
  <c r="D28" i="14" s="1"/>
  <c r="D34" i="14"/>
  <c r="D30" i="14"/>
  <c r="D35" i="14"/>
  <c r="D31" i="14"/>
  <c r="D32" i="14"/>
  <c r="D33" i="14"/>
  <c r="H17" i="14"/>
  <c r="D26" i="14" l="1"/>
  <c r="D29" i="14"/>
  <c r="D25" i="14"/>
  <c r="D27" i="14"/>
  <c r="D24" i="14"/>
  <c r="G27" i="14"/>
  <c r="E27" i="14"/>
  <c r="G32" i="14"/>
  <c r="E32" i="14"/>
  <c r="E34" i="14"/>
  <c r="G34" i="14"/>
  <c r="G28" i="14"/>
  <c r="E28" i="14"/>
  <c r="E33" i="14"/>
  <c r="G33" i="14"/>
  <c r="E30" i="14"/>
  <c r="G30" i="14"/>
  <c r="E35" i="14"/>
  <c r="G35" i="14"/>
  <c r="E31" i="14"/>
  <c r="G31" i="14"/>
  <c r="H31" i="14" s="1"/>
  <c r="I31" i="14" s="1"/>
  <c r="H32" i="14" l="1"/>
  <c r="I32" i="14" s="1"/>
  <c r="H28" i="14"/>
  <c r="I28" i="14" s="1"/>
  <c r="H27" i="14"/>
  <c r="I27" i="14" s="1"/>
  <c r="H30" i="14"/>
  <c r="I30" i="14" s="1"/>
  <c r="H35" i="14"/>
  <c r="I35" i="14" s="1"/>
  <c r="H33" i="14"/>
  <c r="I33" i="14" s="1"/>
  <c r="H34" i="14"/>
  <c r="I34" i="14" s="1"/>
  <c r="G26" i="14"/>
  <c r="E26" i="14"/>
  <c r="E29" i="14"/>
  <c r="G29" i="14"/>
  <c r="H29" i="14" s="1"/>
  <c r="I29" i="14" s="1"/>
  <c r="E25" i="14"/>
  <c r="G25" i="14"/>
  <c r="G24" i="14"/>
  <c r="E24" i="14"/>
  <c r="H24" i="14" l="1"/>
  <c r="I24" i="14" s="1"/>
  <c r="H25" i="14"/>
  <c r="I25" i="14" s="1"/>
  <c r="H26" i="14"/>
  <c r="I26" i="14" s="1"/>
  <c r="K44" i="13"/>
  <c r="H16" i="13"/>
  <c r="C16" i="13"/>
  <c r="H15" i="13"/>
  <c r="D34" i="13" s="1"/>
  <c r="C15" i="13"/>
  <c r="D26" i="13" s="1"/>
  <c r="I36" i="14" l="1"/>
  <c r="D31" i="13"/>
  <c r="E31" i="13" s="1"/>
  <c r="H18" i="13"/>
  <c r="D35" i="13"/>
  <c r="E35" i="13" s="1"/>
  <c r="D32" i="13"/>
  <c r="G32" i="13" s="1"/>
  <c r="E34" i="13"/>
  <c r="G34" i="13"/>
  <c r="E26" i="13"/>
  <c r="G26" i="13"/>
  <c r="H26" i="13" s="1"/>
  <c r="I26" i="13" s="1"/>
  <c r="D24" i="13"/>
  <c r="D27" i="13"/>
  <c r="H17" i="13"/>
  <c r="D25" i="13"/>
  <c r="D29" i="13"/>
  <c r="D33" i="13"/>
  <c r="G35" i="13"/>
  <c r="H35" i="13" s="1"/>
  <c r="I35" i="13" s="1"/>
  <c r="C17" i="13"/>
  <c r="D28" i="13"/>
  <c r="C18" i="13"/>
  <c r="D30" i="13"/>
  <c r="E32" i="13" l="1"/>
  <c r="H32" i="13" s="1"/>
  <c r="I32" i="13" s="1"/>
  <c r="H34" i="13"/>
  <c r="I34" i="13" s="1"/>
  <c r="G31" i="13"/>
  <c r="H31" i="13" s="1"/>
  <c r="I31" i="13" s="1"/>
  <c r="E30" i="13"/>
  <c r="G30" i="13"/>
  <c r="E29" i="13"/>
  <c r="G29" i="13"/>
  <c r="H29" i="13" s="1"/>
  <c r="I29" i="13" s="1"/>
  <c r="G27" i="13"/>
  <c r="E27" i="13"/>
  <c r="G28" i="13"/>
  <c r="E28" i="13"/>
  <c r="E33" i="13"/>
  <c r="G33" i="13"/>
  <c r="E25" i="13"/>
  <c r="G25" i="13"/>
  <c r="G24" i="13"/>
  <c r="E24" i="13"/>
  <c r="H27" i="13" l="1"/>
  <c r="I27" i="13" s="1"/>
  <c r="H28" i="13"/>
  <c r="I28" i="13" s="1"/>
  <c r="H33" i="13"/>
  <c r="I33" i="13" s="1"/>
  <c r="H30" i="13"/>
  <c r="I30" i="13" s="1"/>
  <c r="H25" i="13"/>
  <c r="I25" i="13" s="1"/>
  <c r="H24" i="13"/>
  <c r="I24" i="13" s="1"/>
  <c r="I36" i="13" l="1"/>
  <c r="K44" i="12"/>
  <c r="H16" i="12"/>
  <c r="C16" i="12"/>
  <c r="H15" i="12"/>
  <c r="C15" i="12"/>
  <c r="C17" i="12" l="1"/>
  <c r="C18" i="12"/>
  <c r="H17" i="12"/>
  <c r="H18" i="12"/>
  <c r="D27" i="12" l="1"/>
  <c r="G27" i="12" s="1"/>
  <c r="D26" i="12"/>
  <c r="G26" i="12" s="1"/>
  <c r="D28" i="12"/>
  <c r="E28" i="12" s="1"/>
  <c r="D24" i="12"/>
  <c r="E24" i="12" s="1"/>
  <c r="D29" i="12"/>
  <c r="E29" i="12" s="1"/>
  <c r="D25" i="12"/>
  <c r="G25" i="12" s="1"/>
  <c r="D34" i="12"/>
  <c r="G34" i="12" s="1"/>
  <c r="D32" i="12"/>
  <c r="E32" i="12" s="1"/>
  <c r="D30" i="12"/>
  <c r="G30" i="12" s="1"/>
  <c r="D33" i="12"/>
  <c r="E33" i="12" s="1"/>
  <c r="D31" i="12"/>
  <c r="E31" i="12" s="1"/>
  <c r="D35" i="12"/>
  <c r="G35" i="12" s="1"/>
  <c r="E26" i="12" l="1"/>
  <c r="G32" i="12"/>
  <c r="H32" i="12" s="1"/>
  <c r="I32" i="12" s="1"/>
  <c r="E25" i="12"/>
  <c r="H25" i="12" s="1"/>
  <c r="I25" i="12" s="1"/>
  <c r="G28" i="12"/>
  <c r="H28" i="12" s="1"/>
  <c r="I28" i="12" s="1"/>
  <c r="E35" i="12"/>
  <c r="H35" i="12" s="1"/>
  <c r="I35" i="12" s="1"/>
  <c r="G29" i="12"/>
  <c r="H29" i="12" s="1"/>
  <c r="I29" i="12" s="1"/>
  <c r="G24" i="12"/>
  <c r="H24" i="12" s="1"/>
  <c r="I24" i="12" s="1"/>
  <c r="E34" i="12"/>
  <c r="H34" i="12" s="1"/>
  <c r="I34" i="12" s="1"/>
  <c r="E30" i="12"/>
  <c r="H30" i="12" s="1"/>
  <c r="I30" i="12" s="1"/>
  <c r="G31" i="12"/>
  <c r="H31" i="12" s="1"/>
  <c r="I31" i="12" s="1"/>
  <c r="G33" i="12"/>
  <c r="H33" i="12" s="1"/>
  <c r="I33" i="12" s="1"/>
  <c r="E27" i="12"/>
  <c r="H27" i="12" s="1"/>
  <c r="I27" i="12" s="1"/>
  <c r="H26" i="12"/>
  <c r="I26" i="12" s="1"/>
  <c r="I36" i="12" l="1"/>
</calcChain>
</file>

<file path=xl/sharedStrings.xml><?xml version="1.0" encoding="utf-8"?>
<sst xmlns="http://schemas.openxmlformats.org/spreadsheetml/2006/main" count="734" uniqueCount="70">
  <si>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</si>
  <si>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</si>
  <si>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</si>
  <si>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</si>
  <si>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</si>
  <si>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</si>
  <si>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</si>
  <si>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</si>
  <si>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</si>
  <si>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</si>
  <si>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</si>
  <si>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</si>
  <si>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</si>
  <si>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</si>
  <si>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</si>
  <si>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</si>
  <si>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</si>
  <si>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</si>
  <si>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</si>
  <si>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</si>
  <si>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</si>
  <si>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</si>
  <si>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</si>
  <si>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</si>
  <si>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</si>
  <si>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</si>
  <si>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</si>
  <si>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</si>
  <si>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</si>
  <si>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</si>
  <si>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</si>
  <si>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</si>
  <si>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</si>
  <si>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</si>
  <si>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</si>
  <si>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</si>
  <si>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</si>
  <si>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aylık katsayı çarpımından oluşan miktarla hesaplanmıştır.</t>
  </si>
  <si>
    <t>İade</t>
  </si>
  <si>
    <t>Lisans</t>
  </si>
  <si>
    <t>Öğretmen</t>
  </si>
  <si>
    <t>aaaaa</t>
  </si>
  <si>
    <t>xxxxxxx</t>
  </si>
  <si>
    <t>(Yüksek Lisans)</t>
  </si>
  <si>
    <t>(Doktora)</t>
  </si>
  <si>
    <t>(Gece Saati)</t>
  </si>
  <si>
    <t>aaaaaa</t>
  </si>
  <si>
    <t>xxxxxxxx</t>
  </si>
  <si>
    <t>Kurum Müdürü</t>
  </si>
  <si>
    <t>(DYK Haftasonu İade)</t>
  </si>
  <si>
    <t>xxxxx</t>
  </si>
  <si>
    <t>(DYK Haftaiçi İade)</t>
  </si>
  <si>
    <t>(Lisans %25 Artırımlı gündüz)</t>
  </si>
  <si>
    <t>%25 Gündüz</t>
  </si>
  <si>
    <t>İadesi Hesaplanan Ek Ders Bilgileri</t>
  </si>
  <si>
    <t>Ödenecek Tutar</t>
  </si>
  <si>
    <t xml:space="preserve"> Toplam Ödenen:         </t>
  </si>
  <si>
    <t>xxxxxx</t>
  </si>
  <si>
    <t>(Lisans %25 Artırımlı gece)</t>
  </si>
  <si>
    <t>Gece</t>
  </si>
  <si>
    <t>%25 Gece</t>
  </si>
  <si>
    <t>Y.Lisans</t>
  </si>
  <si>
    <t>*Gelir vergisi ek ders bordrosundan alına bilgilere göre %15, %20 ve %27 olarak hesaplanmıştır.</t>
  </si>
  <si>
    <t xml:space="preserve">*Lisansüstü öğrenim gören öğretmenlere ilave ek ders ücreti, Milli Eğitim Bakanlığına bağlı örgün ve yaygın eğitim kurumlarında görev yapan                                                                                                                                                    </t>
  </si>
  <si>
    <t xml:space="preserve"> öğretmenlerden yüksek lisans ve doktora yapmış olanlara, fiilen girdikleri dersler için ödenecek ek ders ücretleri sırasıyla %7 ve %20 artırımlı                                                                                                                                                      </t>
  </si>
  <si>
    <t xml:space="preserve">ödenir olarak hesaplanmıştır.        </t>
  </si>
  <si>
    <t>Akova İlkokulu</t>
  </si>
  <si>
    <t>Aylık Katsayı (1 Ocak 2025) :</t>
  </si>
  <si>
    <t>Aylık Katsayı (1 Temmuz 2025) :</t>
  </si>
  <si>
    <r>
      <t xml:space="preserve">Yukarıda belirtilen kişiye ait 2025 yılı aralık ayına ait toplam </t>
    </r>
    <r>
      <rPr>
        <sz val="8"/>
        <color rgb="FFFF0000"/>
        <rFont val="Calibri"/>
        <family val="2"/>
        <charset val="162"/>
        <scheme val="minor"/>
      </rPr>
      <t>139,62 TL(yüzotuzdokuzTL,altmışiki Kr)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</si>
</sst>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000000"/>
  </numFmts>
  <fonts count="12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7" xfId="0" applyNumberFormat="1" applyFont="1" applyFill="1" applyBorder="1" applyProtection="1">
      <protection hidden="1"/>
    </xf>
    <xf numFmtId="165" fontId="2" fillId="2" borderId="13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0" borderId="12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2" fontId="10" fillId="2" borderId="7" xfId="0" applyNumberFormat="1" applyFont="1" applyFill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10" fillId="2" borderId="23" xfId="0" applyFont="1" applyFill="1" applyBorder="1" applyProtection="1">
      <protection hidden="1"/>
    </xf>
    <xf numFmtId="2" fontId="10" fillId="0" borderId="24" xfId="0" applyNumberFormat="1" applyFont="1" applyBorder="1" applyProtection="1">
      <protection hidden="1"/>
    </xf>
    <xf numFmtId="0" fontId="10" fillId="2" borderId="25" xfId="0" applyFont="1" applyFill="1" applyBorder="1" applyProtection="1">
      <protection hidden="1"/>
    </xf>
    <xf numFmtId="2" fontId="10" fillId="0" borderId="13" xfId="0" applyNumberFormat="1" applyFont="1" applyBorder="1" applyProtection="1">
      <protection hidden="1"/>
    </xf>
    <xf numFmtId="2" fontId="10" fillId="0" borderId="26" xfId="0" applyNumberFormat="1" applyFont="1" applyBorder="1" applyProtection="1">
      <protection hidden="1"/>
    </xf>
    <xf numFmtId="0" fontId="10" fillId="2" borderId="7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1" fontId="10" fillId="2" borderId="13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2" fontId="10" fillId="2" borderId="13" xfId="0" applyNumberFormat="1" applyFont="1" applyFill="1" applyBorder="1" applyProtection="1">
      <protection hidden="1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8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6" fontId="2" fillId="2" borderId="2" xfId="0" applyNumberFormat="1" applyFont="1" applyFill="1" applyBorder="1" applyAlignment="1" applyProtection="1">
      <alignment horizontal="center"/>
      <protection hidden="1"/>
    </xf>
    <xf numFmtId="166" fontId="2" fillId="2" borderId="3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2" fontId="10" fillId="2" borderId="19" xfId="0" applyNumberFormat="1" applyFont="1" applyFill="1" applyBorder="1" applyAlignment="1" applyProtection="1">
      <alignment horizontal="center" vertical="center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27" xfId="0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tabSelected="1"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67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68" t="s">
        <v>11</v>
      </c>
      <c r="J14" s="69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0" t="s">
        <v>14</v>
      </c>
      <c r="J17" s="70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C15*C24</f>
        <v>141.75783999999999</v>
      </c>
      <c r="E24" s="54">
        <f>D24*7.59/1000</f>
        <v>1.0759420056</v>
      </c>
      <c r="F24" s="65">
        <v>15</v>
      </c>
      <c r="G24" s="39">
        <f>D24*F24/100</f>
        <v>21.263675999999997</v>
      </c>
      <c r="H24" s="39">
        <f>D24-(G24+E24)</f>
        <v>119.4182219944</v>
      </c>
      <c r="I24" s="59">
        <f t="shared" ref="I24:I34" si="0">H24</f>
        <v>119.4182219944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C15*C26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H15*C30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H15*C35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119.4182219944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3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4:G5"/>
    <mergeCell ref="E6:I6"/>
    <mergeCell ref="C7:D7"/>
    <mergeCell ref="E7:G7"/>
    <mergeCell ref="C8:D8"/>
    <mergeCell ref="E8:G8"/>
  </mergeCells>
  <conditionalFormatting sqref="E14 I2:I5">
    <cfRule type="cellIs" dxfId="1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58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150</v>
      </c>
      <c r="C15" s="9">
        <f>E12*B15</f>
        <v>151.88339999999999</v>
      </c>
      <c r="D15" s="103" t="s">
        <v>59</v>
      </c>
      <c r="E15" s="103"/>
      <c r="F15" s="24"/>
      <c r="G15" s="25">
        <v>150</v>
      </c>
      <c r="H15" s="9">
        <f>J12*G15</f>
        <v>0</v>
      </c>
      <c r="I15" s="103" t="s">
        <v>59</v>
      </c>
      <c r="J15" s="103"/>
      <c r="K15" s="24"/>
      <c r="L15" s="23"/>
      <c r="M15" s="23"/>
      <c r="N15" s="23"/>
      <c r="O15" s="30"/>
    </row>
    <row r="16" spans="1:15" x14ac:dyDescent="0.25">
      <c r="A16" s="30"/>
      <c r="B16" s="80">
        <v>150</v>
      </c>
      <c r="C16" s="9">
        <f>(E12*B16)+(E12*B16)*25/100</f>
        <v>189.85424999999998</v>
      </c>
      <c r="D16" s="103" t="s">
        <v>60</v>
      </c>
      <c r="E16" s="103"/>
      <c r="F16" s="24"/>
      <c r="G16" s="80">
        <v>150</v>
      </c>
      <c r="H16" s="9">
        <f>(J12*G16)+(J12*G16)*25/100</f>
        <v>0</v>
      </c>
      <c r="I16" s="103" t="s">
        <v>60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162.51523799999998</v>
      </c>
      <c r="D17" s="103" t="s">
        <v>14</v>
      </c>
      <c r="E17" s="103"/>
      <c r="F17" s="24"/>
      <c r="G17" s="26"/>
      <c r="H17" s="9">
        <f>H15+(H15*7/100)</f>
        <v>0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182.26007999999999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189.85424999999998</v>
      </c>
      <c r="E24" s="54">
        <f>D24*7.59/1000</f>
        <v>1.4409937574999998</v>
      </c>
      <c r="F24" s="65">
        <v>15</v>
      </c>
      <c r="G24" s="39">
        <f>D24*F24/100</f>
        <v>28.478137499999999</v>
      </c>
      <c r="H24" s="39">
        <f>D24-(G24+E24)</f>
        <v>159.93511874249998</v>
      </c>
      <c r="I24" s="59">
        <f t="shared" ref="I24:I34" si="0">H24</f>
        <v>159.93511874249998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159.93511874249998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9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9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51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47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>
        <v>5</v>
      </c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C15*C24</f>
        <v>141.75783999999999</v>
      </c>
      <c r="E24" s="54">
        <f>D24*7.59/1000</f>
        <v>1.0759420056</v>
      </c>
      <c r="F24" s="65">
        <v>15</v>
      </c>
      <c r="G24" s="54">
        <f>D24*F24/100</f>
        <v>21.263675999999997</v>
      </c>
      <c r="H24" s="39">
        <f t="shared" ref="H24:H35" si="0">(D24-(G24+E24))*2</f>
        <v>238.8364439888</v>
      </c>
      <c r="I24" s="59">
        <f t="shared" ref="I24:I34" si="1">H24</f>
        <v>238.8364439888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1</v>
      </c>
      <c r="D26" s="54">
        <f>C15*C26</f>
        <v>141.75783999999999</v>
      </c>
      <c r="E26" s="54">
        <f t="shared" ref="E26:E35" si="2">D26*7.59/1000</f>
        <v>1.0759420056</v>
      </c>
      <c r="F26" s="65">
        <v>15</v>
      </c>
      <c r="G26" s="54">
        <f t="shared" ref="G26:G35" si="3">D26*F26/100</f>
        <v>21.263675999999997</v>
      </c>
      <c r="H26" s="39">
        <f>(D26-(G26+E26))*2</f>
        <v>238.8364439888</v>
      </c>
      <c r="I26" s="59">
        <f t="shared" si="1"/>
        <v>238.8364439888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80</v>
      </c>
      <c r="D30" s="54">
        <f>H15*C30</f>
        <v>0</v>
      </c>
      <c r="E30" s="54">
        <f t="shared" si="2"/>
        <v>0</v>
      </c>
      <c r="F30" s="65">
        <v>15</v>
      </c>
      <c r="G30" s="54">
        <f t="shared" si="3"/>
        <v>0</v>
      </c>
      <c r="H30" s="39">
        <f t="shared" si="0"/>
        <v>0</v>
      </c>
      <c r="I30" s="59">
        <f t="shared" si="1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H15*C35</f>
        <v>0</v>
      </c>
      <c r="E35" s="79">
        <f t="shared" si="2"/>
        <v>0</v>
      </c>
      <c r="F35" s="66">
        <v>20</v>
      </c>
      <c r="G35" s="79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477.6728879776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50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49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47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0</v>
      </c>
      <c r="D24" s="54">
        <f>C16*C24</f>
        <v>0</v>
      </c>
      <c r="E24" s="54">
        <f>D24*7.59/1000</f>
        <v>0</v>
      </c>
      <c r="F24" s="65">
        <v>15</v>
      </c>
      <c r="G24" s="54">
        <f>D24*F24/100</f>
        <v>0</v>
      </c>
      <c r="H24" s="39">
        <f t="shared" ref="H24:H35" si="0">(D24-(G24+E24))*2</f>
        <v>0</v>
      </c>
      <c r="I24" s="59">
        <f t="shared" ref="I24:I34" si="1">H24</f>
        <v>0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1</v>
      </c>
      <c r="D26" s="54">
        <f>C16*C26</f>
        <v>151.88339999999999</v>
      </c>
      <c r="E26" s="54">
        <f t="shared" ref="E26:E35" si="2">D26*7.59/1000</f>
        <v>1.1527950059999998</v>
      </c>
      <c r="F26" s="65">
        <v>15</v>
      </c>
      <c r="G26" s="54">
        <f t="shared" ref="G26:G35" si="3">D26*F26/100</f>
        <v>22.782509999999998</v>
      </c>
      <c r="H26" s="39">
        <f>(D26-(G26+E26))*2</f>
        <v>255.896189988</v>
      </c>
      <c r="I26" s="59">
        <f t="shared" si="1"/>
        <v>255.896189988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0</v>
      </c>
      <c r="E30" s="54">
        <f t="shared" si="2"/>
        <v>0</v>
      </c>
      <c r="F30" s="65">
        <v>15</v>
      </c>
      <c r="G30" s="54">
        <f t="shared" si="3"/>
        <v>0</v>
      </c>
      <c r="H30" s="39">
        <f t="shared" si="0"/>
        <v>0</v>
      </c>
      <c r="I30" s="59">
        <f t="shared" si="1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79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255.896189988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50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0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B050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43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47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11" t="s">
        <v>11</v>
      </c>
      <c r="J14" s="12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13" t="s">
        <v>14</v>
      </c>
      <c r="J17" s="13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151.68088879999999</v>
      </c>
      <c r="E24" s="54">
        <f>D24*7.59/1000</f>
        <v>1.1512579459919998</v>
      </c>
      <c r="F24" s="65">
        <v>15</v>
      </c>
      <c r="G24" s="39">
        <f>D24*F24/100</f>
        <v>22.752133319999999</v>
      </c>
      <c r="H24" s="39">
        <f>D24-(G24+E24)</f>
        <v>127.77749753400799</v>
      </c>
      <c r="I24" s="59">
        <f t="shared" ref="I24:I34" si="0">H24</f>
        <v>127.77749753400799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H17*C35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127.77749753400799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G3:I3"/>
    <mergeCell ref="C4:G5"/>
    <mergeCell ref="E6:I6"/>
    <mergeCell ref="C7:D7"/>
    <mergeCell ref="E7:G7"/>
    <mergeCell ref="C8:D8"/>
    <mergeCell ref="E8:G8"/>
    <mergeCell ref="E9:F9"/>
    <mergeCell ref="C10:D10"/>
    <mergeCell ref="E10:F10"/>
    <mergeCell ref="B11:D11"/>
    <mergeCell ref="E11:F11"/>
    <mergeCell ref="N36:N37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K46:L46"/>
    <mergeCell ref="K45:L45"/>
    <mergeCell ref="K44:L44"/>
    <mergeCell ref="I22:I23"/>
    <mergeCell ref="F36:H37"/>
    <mergeCell ref="I36:I37"/>
    <mergeCell ref="K36:M37"/>
  </mergeCells>
  <conditionalFormatting sqref="E14 I2:I5">
    <cfRule type="cellIs" dxfId="10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28515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44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4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1" t="s">
        <v>11</v>
      </c>
      <c r="J14" s="72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3" t="s">
        <v>14</v>
      </c>
      <c r="J17" s="73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170.10940799999997</v>
      </c>
      <c r="E24" s="54">
        <f>D24*7.59/1000</f>
        <v>1.2911304067199998</v>
      </c>
      <c r="F24" s="65">
        <v>15</v>
      </c>
      <c r="G24" s="39">
        <f>D24*F24/100</f>
        <v>25.516411199999997</v>
      </c>
      <c r="H24" s="39">
        <f>D24-(G24+E24)</f>
        <v>143.30186639327997</v>
      </c>
      <c r="I24" s="59">
        <f t="shared" ref="I24:I34" si="0">H24</f>
        <v>143.30186639327997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H18*C35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143.30186639327997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</mergeCells>
  <conditionalFormatting sqref="E14 I2:I5">
    <cfRule type="cellIs" dxfId="9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151.88339999999999</v>
      </c>
      <c r="E24" s="54">
        <v>0</v>
      </c>
      <c r="F24" s="65">
        <v>15</v>
      </c>
      <c r="G24" s="39">
        <v>0</v>
      </c>
      <c r="H24" s="39">
        <f>D24-(G24+E24)</f>
        <v>151.88339999999999</v>
      </c>
      <c r="I24" s="59">
        <f t="shared" ref="I24:I34" si="0">H24</f>
        <v>151.88339999999999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H16*C35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151.88339999999999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8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C16+(C16*7/100)</f>
        <v>162.51523799999998</v>
      </c>
      <c r="D17" s="103" t="s">
        <v>14</v>
      </c>
      <c r="E17" s="103"/>
      <c r="F17" s="24"/>
      <c r="G17" s="26"/>
      <c r="H17" s="9">
        <f>H16+(H16*7/100)</f>
        <v>0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162.51523799999998</v>
      </c>
      <c r="E24" s="54">
        <v>0</v>
      </c>
      <c r="F24" s="65">
        <v>15</v>
      </c>
      <c r="G24" s="39">
        <v>0</v>
      </c>
      <c r="H24" s="39">
        <f>D24-(G24+E24)</f>
        <v>162.51523799999998</v>
      </c>
      <c r="I24" s="59">
        <f t="shared" ref="I24:I34" si="0">H24</f>
        <v>162.51523799999998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H17*C35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162.51523799999998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7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151.88339999999999</v>
      </c>
      <c r="D16" s="103" t="s">
        <v>13</v>
      </c>
      <c r="E16" s="103"/>
      <c r="F16" s="24"/>
      <c r="G16" s="25">
        <v>150</v>
      </c>
      <c r="H16" s="9">
        <f>J12*G16</f>
        <v>0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C16+(C16*20/100)</f>
        <v>182.26007999999999</v>
      </c>
      <c r="D18" s="107" t="s">
        <v>15</v>
      </c>
      <c r="E18" s="107"/>
      <c r="F18" s="28"/>
      <c r="G18" s="27"/>
      <c r="H18" s="10">
        <f>H16+(H16*20/100)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182.26007999999999</v>
      </c>
      <c r="E24" s="54">
        <v>0</v>
      </c>
      <c r="F24" s="65">
        <v>15</v>
      </c>
      <c r="G24" s="39">
        <v>0</v>
      </c>
      <c r="H24" s="39">
        <f>D24-(G24+E24)</f>
        <v>182.26007999999999</v>
      </c>
      <c r="I24" s="59">
        <f t="shared" ref="I24:I34" si="0">H24</f>
        <v>182.26007999999999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H18*C35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182.26007999999999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6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28515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177.19729999999998</v>
      </c>
      <c r="D16" s="103" t="s">
        <v>53</v>
      </c>
      <c r="E16" s="103"/>
      <c r="F16" s="24"/>
      <c r="G16" s="80">
        <v>140</v>
      </c>
      <c r="H16" s="9">
        <f>(J12*G16)+(J12*G16)*25/100</f>
        <v>0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177.19729999999998</v>
      </c>
      <c r="E24" s="54">
        <f>D24*7.59/1000</f>
        <v>1.344927507</v>
      </c>
      <c r="F24" s="65">
        <v>15</v>
      </c>
      <c r="G24" s="39">
        <f>D24*F24/100</f>
        <v>26.579594999999998</v>
      </c>
      <c r="H24" s="39">
        <f>D24-(G24+E24)</f>
        <v>149.27277749299998</v>
      </c>
      <c r="I24" s="59">
        <f t="shared" ref="I24:I34" si="0">H24</f>
        <v>149.27277749299998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149.27277749299998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5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1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2" t="s">
        <v>11</v>
      </c>
      <c r="J14" s="83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177.19729999999998</v>
      </c>
      <c r="D16" s="103" t="s">
        <v>53</v>
      </c>
      <c r="E16" s="103"/>
      <c r="F16" s="24"/>
      <c r="G16" s="80">
        <v>140</v>
      </c>
      <c r="H16" s="9">
        <f>(J12*G16)+(J12*G16)*25/100</f>
        <v>0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C16+(C16*7/100)</f>
        <v>189.60111099999997</v>
      </c>
      <c r="D17" s="103" t="s">
        <v>14</v>
      </c>
      <c r="E17" s="103"/>
      <c r="F17" s="24"/>
      <c r="G17" s="26"/>
      <c r="H17" s="9">
        <f>H16+(H16*7/100)</f>
        <v>0</v>
      </c>
      <c r="I17" s="84" t="s">
        <v>14</v>
      </c>
      <c r="J17" s="84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170.10940799999997</v>
      </c>
      <c r="D18" s="107" t="s">
        <v>15</v>
      </c>
      <c r="E18" s="107"/>
      <c r="F18" s="28"/>
      <c r="G18" s="27"/>
      <c r="H18" s="10">
        <f>H15+(H15*20/100)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189.60111099999997</v>
      </c>
      <c r="E24" s="54">
        <f>D24*7.59/1000</f>
        <v>1.4390724324899997</v>
      </c>
      <c r="F24" s="65">
        <v>15</v>
      </c>
      <c r="G24" s="39">
        <f>D24*F24/100</f>
        <v>28.440166649999995</v>
      </c>
      <c r="H24" s="39">
        <f>D24-(G24+E24)</f>
        <v>159.72187191750999</v>
      </c>
      <c r="I24" s="59">
        <f t="shared" ref="I24:I34" si="0">H24</f>
        <v>159.72187191750999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H17*C35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159.72187191750999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</mergeCells>
  <conditionalFormatting sqref="E14 I2:I5">
    <cfRule type="cellIs" dxfId="4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workbookViewId="0">
      <selection activeCell="E12" sqref="E12:F1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2025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1.012556</v>
      </c>
      <c r="F12" s="100"/>
      <c r="G12" s="97" t="s">
        <v>68</v>
      </c>
      <c r="H12" s="98"/>
      <c r="I12" s="98"/>
      <c r="J12" s="99">
        <v>0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141.75783999999999</v>
      </c>
      <c r="D15" s="103" t="s">
        <v>12</v>
      </c>
      <c r="E15" s="103"/>
      <c r="F15" s="24"/>
      <c r="G15" s="25">
        <v>140</v>
      </c>
      <c r="H15" s="9">
        <f>J12*G15</f>
        <v>0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177.19729999999998</v>
      </c>
      <c r="D16" s="103" t="s">
        <v>53</v>
      </c>
      <c r="E16" s="103"/>
      <c r="F16" s="24"/>
      <c r="G16" s="80">
        <v>140</v>
      </c>
      <c r="H16" s="9">
        <f>(J12*G16)+(J12*G16)*25/100</f>
        <v>0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151.68088879999999</v>
      </c>
      <c r="D17" s="103" t="s">
        <v>14</v>
      </c>
      <c r="E17" s="103"/>
      <c r="F17" s="24"/>
      <c r="G17" s="26"/>
      <c r="H17" s="9">
        <f>H15+(H15*7/100)</f>
        <v>0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C16+(C16*20/100)</f>
        <v>212.63675999999998</v>
      </c>
      <c r="D18" s="107" t="s">
        <v>15</v>
      </c>
      <c r="E18" s="107"/>
      <c r="F18" s="28"/>
      <c r="G18" s="27"/>
      <c r="H18" s="10">
        <f>H16+(H16*20/100)</f>
        <v>0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212.63675999999998</v>
      </c>
      <c r="E24" s="54">
        <f>D24*7.59/1000</f>
        <v>1.6139130084</v>
      </c>
      <c r="F24" s="65">
        <v>15</v>
      </c>
      <c r="G24" s="39">
        <f>D24*F24/100</f>
        <v>31.895513999999999</v>
      </c>
      <c r="H24" s="39">
        <f>D24-(G24+E24)</f>
        <v>179.12733299159999</v>
      </c>
      <c r="I24" s="59">
        <f t="shared" ref="I24:I34" si="0">H24</f>
        <v>179.12733299159999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0</v>
      </c>
      <c r="E30" s="54">
        <f t="shared" si="2"/>
        <v>0</v>
      </c>
      <c r="F30" s="65">
        <v>15</v>
      </c>
      <c r="G30" s="39">
        <f t="shared" si="3"/>
        <v>0</v>
      </c>
      <c r="H30" s="39">
        <f t="shared" si="1"/>
        <v>0</v>
      </c>
      <c r="I30" s="59">
        <f t="shared" si="0"/>
        <v>0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H18*C35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179.12733299159999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45664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3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12</vt:i4>
      </vt:variant>
    </vt:vector>
  </HeadingPairs>
  <TitlesOfParts>
    <vt:vector size="24" baseType="lpstr">
      <vt:lpstr>GÜNDÜZ</vt:lpstr>
      <vt:lpstr>GÜNDÜZ Y.LİSANS</vt:lpstr>
      <vt:lpstr>GÜNDÜZ DOKTORA</vt:lpstr>
      <vt:lpstr>GECE</vt:lpstr>
      <vt:lpstr>GECEY. LİSANS</vt:lpstr>
      <vt:lpstr>GECE DOKTORA</vt:lpstr>
      <vt:lpstr>%25 ARTIRIMLI GÜNDÜZ</vt:lpstr>
      <vt:lpstr>%25 ARTIRIMLI GÜNDÜZ Y.Lisans</vt:lpstr>
      <vt:lpstr>%25 ARTIRIMLI GÜNDÜZ DOKTORA</vt:lpstr>
      <vt:lpstr>%25 ARTIRIMLI GECE</vt:lpstr>
      <vt:lpstr>DYK HAFTAİÇİ</vt:lpstr>
      <vt:lpstr>DYK HAFTA SONU</vt:lpstr>
      <vt:lpstr>'%25 ARTIRIMLI GECE'!Yazdırma_Alanı</vt:lpstr>
      <vt:lpstr>'%25 ARTIRIMLI GÜNDÜZ'!Yazdırma_Alanı</vt:lpstr>
      <vt:lpstr>'%25 ARTIRIMLI GÜNDÜZ DOKTORA'!Yazdırma_Alanı</vt:lpstr>
      <vt:lpstr>'%25 ARTIRIMLI GÜNDÜZ Y.Lisans'!Yazdırma_Alanı</vt:lpstr>
      <vt:lpstr>'DYK HAFTA SONU'!Yazdırma_Alanı</vt:lpstr>
      <vt:lpstr>'DYK HAFTAİÇİ'!Yazdırma_Alanı</vt:lpstr>
      <vt:lpstr>GECE!Yazdırma_Alanı</vt:lpstr>
      <vt:lpstr>'GECE DOKTORA'!Yazdırma_Alanı</vt:lpstr>
      <vt:lpstr>'GECEY. LİSANS'!Yazdırma_Alanı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2025-01-07T05:53:12Z</dcterms:modified>
</cp:coreProperties>
</file>